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6012025 MEDICO ASISTENCIAL RRAA SUC LPA\"/>
    </mc:Choice>
  </mc:AlternateContent>
  <xr:revisionPtr revIDLastSave="0" documentId="8_{0E600D0E-E622-46BD-8ED1-94DD7601A21F}" xr6:coauthVersionLast="47" xr6:coauthVersionMax="47" xr10:uidLastSave="{00000000-0000-0000-0000-000000000000}"/>
  <bookViews>
    <workbookView xWindow="-120" yWindow="-120" windowWidth="29040" windowHeight="15840" xr2:uid="{C0E98E94-B022-49AD-BBE1-29CD66340AB6}"/>
  </bookViews>
  <sheets>
    <sheet name="INSTRUCCIONES" sheetId="1" r:id="rId1"/>
    <sheet name="REQUISITOS MMAA" sheetId="3" r:id="rId2"/>
    <sheet name="BAREMACIÓN MMAA" sheetId="2" r:id="rId3"/>
  </sheets>
  <definedNames>
    <definedName name="_Hlk193305707" localSheetId="2">'BAREMACIÓN MMAA'!#REF!</definedName>
    <definedName name="_Hlk199187674" localSheetId="1">'REQUISITOS MMAA'!$B$15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9" i="2"/>
  <c r="H10" i="2"/>
  <c r="H11" i="2"/>
  <c r="H8" i="2"/>
  <c r="H17" i="2" l="1"/>
  <c r="H18" i="2"/>
  <c r="H19" i="2"/>
  <c r="H20" i="2"/>
  <c r="H21" i="2"/>
  <c r="H16" i="2"/>
  <c r="J22" i="2"/>
  <c r="J13" i="2"/>
  <c r="I13" i="2"/>
  <c r="H13" i="2" l="1"/>
  <c r="H22" i="2"/>
  <c r="I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<sst xmlns="http://schemas.openxmlformats.org/spreadsheetml/2006/main" count="66" uniqueCount="64">
  <si>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</si>
  <si>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</si>
  <si>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</si>
  <si>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</si>
  <si>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</si>
  <si>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</si>
  <si>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</si>
  <si>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</si>
  <si>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</si>
  <si>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</si>
  <si>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</si>
  <si>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</si>
  <si>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</si>
  <si>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</si>
  <si>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</si>
  <si>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</si>
  <si>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</si>
  <si>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Estar colegiado en un Colegio Oficial de Médicos de Canarias.</t>
  </si>
  <si>
    <t>Requisitos específicos del puesto:</t>
  </si>
  <si>
    <t>Licenciatura/Grado en Medicina.</t>
  </si>
  <si>
    <t>Experiencia como Médico, de al menos 4 años.</t>
  </si>
  <si>
    <t>Conocimientos y experiencia, de mínimo 2 años, en Transporte en Unidades de Soporte Vital Avanzado (terrestre y/o aéreo).</t>
  </si>
  <si>
    <t>Disponibilidad de incorporación inmediata</t>
  </si>
  <si>
    <t>Disponibilidad para trabajar en turnos rotativos, incluyendo noches, fines de semana y festivos.</t>
  </si>
  <si>
    <t>Indicar cuál:</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</si>
  <si>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</si>
  <si>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</si>
  <si>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</si>
  <si>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r>
      <t>4.-</t>
    </r>
    <r>
      <rPr>
        <b/>
        <sz val="11"/>
        <color rgb="FF000000"/>
        <rFont val="Franklin Gothic Book"/>
        <family val="2"/>
        <scheme val="minor"/>
      </rPr>
      <t>      Otros (marcar lo que aplique):</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</si>
  <si>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</si>
  <si>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</si>
  <si>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</si>
  <si>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</si>
  <si>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Experiencia como docente/instructor en SVA y afines en materia de cuidados críticos, trauma, etc., de más de 3 años (mínimo de 2 ediciones/año)</t>
  </si>
  <si>
    <t>Experiencia profesional de 4 años o más en el puesto de Médico HEMS</t>
  </si>
  <si>
    <t>Experiencia profesional como médico de 4 años o más en servicios de Urgencias/Críticos/Cuidados Intensivos hospitalarios y/o extrahospitalarios</t>
  </si>
  <si>
    <t>Experiencia profesional actual, de 2 años o más, dentro de GSC, como Médico HEMS</t>
  </si>
  <si>
    <t>Experiencia profesional, de 2 años o más, dentro de GSC, en funciones de Médico Coordinador</t>
  </si>
  <si>
    <t>Especialidad vía MIR (u homologada oficial en España) en Cuidados Intensivos, Anestesiología y Reanimación o Medicina Familiar y Comunitaria</t>
  </si>
  <si>
    <t>Título de Máster Oficial o superior relacionado con el puesto (Máster en Urgencias, Emergencias y Catástrofes, Máster en Cuidados Intensivos) (1 por cada uno hasta un máximo de 2 puntos)</t>
  </si>
  <si>
    <t>SVA pediátrico y neonatal o SVA adultos (Certificado por la AHA/ERC, SEMICyUC, colegio de médicos u otra entidad certificadora oficial) (0,25 por cada uno hasta un máximo de 0,5 puntos)</t>
  </si>
  <si>
    <t>Otra titulación técnica relacionada con el ámbito requerido (ATLS, PHTLS, ITLS, AITP, TEC), Diploma de Experto en materias relacionadas con el puesto (Experto en atención a urgencias, emergencias y catástrofes, Experto Universitario en atención a múltiples víctimas y catástrofes) (0,5 por cada uno hasta un máximo de 1,5 punto)</t>
  </si>
  <si>
    <t xml:space="preserve">Cursos de formación relacionados con el ámbito requerido (HEMS, HICAMS, FWAA y Máster o Experto en Medicina Aerotransportada, VMNI) más de 100 hrs (0,25 por cada uno, hasta un máximo de 0,5 puntos) </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</si>
  <si>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</si>
  <si>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</si>
  <si>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</si>
  <si>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</si>
  <si>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Declaración Responsble</t>
  </si>
  <si>
    <t>Título de Máster no Oficial o superior relacionado con el puesto (Máster en Urgencias, Emergencias y Catástrofes, Máster en Cuidados Intensivos) &gt; 500h (0,5 por cada uno hasta un máximo de 1,5 puntos)</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</si>
  <si>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</si>
  <si>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</si>
  <si>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</si>
  <si>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</si>
  <si>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</si>
  <si>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</si>
  <si>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</si>
  <si>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</si>
  <si>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</si>
  <si>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</si>
  <si>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</si>
  <si>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</si>
  <si>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</si>
  <si>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</si>
  <si>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r>
      <t xml:space="preserve">AUTOBAREMACIÓN DE MÉRITOS,
MEDIANTE PROCEDIMIENTO REDUCIDO, 
PARA LA COBERTURA TEMPORAL DEL PUESTO DE 
</t>
    </r>
    <r>
      <rPr>
        <b/>
        <u/>
        <sz val="12"/>
        <color theme="3"/>
        <rFont val="Franklin Gothic Book"/>
        <family val="2"/>
        <scheme val="minor"/>
      </rPr>
      <t>MÉDICO ASISTENCIAL RRAA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</si>
</sst>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i/>
      <sz val="11"/>
      <color theme="7" tint="-9.9978637043366805E-2"/>
      <name val="Franklin Gothic Book"/>
      <family val="2"/>
      <scheme val="minor"/>
    </font>
    <font>
      <b/>
      <sz val="12"/>
      <color theme="3"/>
      <name val="Franklin Gothic Book"/>
      <family val="2"/>
      <scheme val="minor"/>
    </font>
    <font>
      <b/>
      <u/>
      <sz val="12"/>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vertical="center"/>
    </xf>
    <xf numFmtId="0" fontId="0" fillId="0" borderId="0" xfId="0" applyAlignment="1">
      <alignment horizontal="left" vertical="center"/>
    </xf>
    <xf numFmtId="0" fontId="2" fillId="4" borderId="0" xfId="0" applyFont="1" applyFill="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13" fillId="6" borderId="5" xfId="0" applyFont="1" applyFill="1" applyBorder="1" applyAlignment="1">
      <alignment horizontal="center"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0" fillId="6" borderId="0" xfId="0" applyFill="1" applyAlignment="1">
      <alignment horizontal="left" vertical="center" wrapText="1"/>
    </xf>
    <xf numFmtId="0" fontId="0" fillId="6" borderId="5" xfId="0" applyFill="1" applyBorder="1" applyAlignment="1">
      <alignment horizontal="left" vertical="center" wrapText="1"/>
    </xf>
    <xf numFmtId="0" fontId="2" fillId="0" borderId="1" xfId="0" applyFont="1" applyBorder="1" applyAlignment="1" applyProtection="1">
      <alignment horizontal="center" vertical="center"/>
      <protection locked="0"/>
    </xf>
    <xf numFmtId="0" fontId="0" fillId="6" borderId="3"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0" fillId="0" borderId="0" xfId="0" applyProtection="1"/>
    <xf numFmtId="0" fontId="14" fillId="0" borderId="0" xfId="0" applyFont="1" applyAlignment="1" applyProtection="1">
      <alignment horizontal="center" vertical="center" wrapText="1"/>
    </xf>
    <xf numFmtId="0" fontId="5" fillId="2" borderId="0" xfId="0" applyFont="1" applyFill="1" applyAlignment="1" applyProtection="1">
      <alignment horizontal="center" vertical="center"/>
    </xf>
    <xf numFmtId="0" fontId="12" fillId="0" borderId="0" xfId="0" applyFont="1" applyAlignment="1" applyProtection="1">
      <alignment horizontal="center"/>
    </xf>
    <xf numFmtId="0" fontId="6" fillId="3" borderId="0" xfId="0" applyFont="1" applyFill="1" applyAlignment="1" applyProtection="1">
      <alignment horizontal="left" vertical="center" wrapText="1"/>
    </xf>
    <xf numFmtId="0" fontId="6" fillId="3" borderId="0" xfId="0" applyFont="1" applyFill="1" applyAlignment="1" applyProtection="1">
      <alignment horizontal="left" vertical="center"/>
    </xf>
    <xf numFmtId="0" fontId="4" fillId="3" borderId="0" xfId="0" applyFont="1" applyFill="1" applyProtection="1"/>
    <xf numFmtId="0" fontId="0" fillId="3" borderId="0" xfId="0" applyFill="1" applyProtection="1"/>
    <xf numFmtId="0" fontId="4" fillId="0" borderId="0" xfId="0" applyFont="1" applyProtection="1"/>
    <xf numFmtId="0" fontId="12" fillId="0" borderId="0" xfId="0" applyFont="1" applyAlignment="1" applyProtection="1">
      <alignment horizontal="center" wrapText="1"/>
    </xf>
    <xf numFmtId="0" fontId="2" fillId="0"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C19"/>
  <sheetViews>
    <sheetView showGridLines="0" tabSelected="1" zoomScaleNormal="100" workbookViewId="0">
      <selection activeCell="E11" sqref="E11"/>
    </sheetView>
  </sheetViews>
  <sheetFormatPr baseColWidth="10" defaultRowHeight="15.75" x14ac:dyDescent="0.3"/>
  <cols>
    <col min="1" max="1" width="3.21875" customWidth="1"/>
    <col min="2" max="2" width="30.21875" customWidth="1"/>
    <col min="3" max="3" width="66.88671875" customWidth="1"/>
  </cols>
  <sheetData>
    <row r="1" spans="2:3" ht="64.5" customHeight="1" x14ac:dyDescent="0.3">
      <c r="B1" s="38" t="e" vm="1">
        <v>#VALUE!</v>
      </c>
      <c r="C1" s="39" t="s">
        <v>63</v>
      </c>
    </row>
    <row r="2" spans="2:3" ht="27" customHeight="1" x14ac:dyDescent="0.3">
      <c r="B2" s="40" t="s">
        <v>0</v>
      </c>
      <c r="C2" s="40"/>
    </row>
    <row r="3" spans="2:3" ht="16.5" x14ac:dyDescent="0.3">
      <c r="B3" s="41" t="s">
        <v>45</v>
      </c>
      <c r="C3" s="41"/>
    </row>
    <row r="4" spans="2:3" ht="12.75" customHeight="1" x14ac:dyDescent="0.3">
      <c r="B4" s="38"/>
      <c r="C4" s="38"/>
    </row>
    <row r="5" spans="2:3" ht="45.6" customHeight="1" x14ac:dyDescent="0.3">
      <c r="B5" s="42" t="s">
        <v>52</v>
      </c>
      <c r="C5" s="42"/>
    </row>
    <row r="6" spans="2:3" ht="45.6" customHeight="1" x14ac:dyDescent="0.3">
      <c r="B6" s="42" t="s">
        <v>61</v>
      </c>
      <c r="C6" s="42"/>
    </row>
    <row r="7" spans="2:3" ht="11.25" customHeight="1" x14ac:dyDescent="0.3">
      <c r="B7" s="38"/>
      <c r="C7" s="38"/>
    </row>
    <row r="8" spans="2:3" s="2" customFormat="1" ht="25.15" customHeight="1" x14ac:dyDescent="0.3">
      <c r="B8" s="43" t="s">
        <v>53</v>
      </c>
      <c r="C8" s="43"/>
    </row>
    <row r="9" spans="2:3" s="2" customFormat="1" ht="25.15" customHeight="1" x14ac:dyDescent="0.3">
      <c r="B9" s="43" t="s">
        <v>54</v>
      </c>
      <c r="C9" s="43"/>
    </row>
    <row r="10" spans="2:3" s="2" customFormat="1" ht="45.6" customHeight="1" x14ac:dyDescent="0.3">
      <c r="B10" s="42" t="s">
        <v>55</v>
      </c>
      <c r="C10" s="42"/>
    </row>
    <row r="11" spans="2:3" s="2" customFormat="1" ht="45.6" customHeight="1" x14ac:dyDescent="0.3">
      <c r="B11" s="42" t="s">
        <v>51</v>
      </c>
      <c r="C11" s="42"/>
    </row>
    <row r="12" spans="2:3" s="2" customFormat="1" ht="25.15" customHeight="1" x14ac:dyDescent="0.3">
      <c r="B12" s="43" t="s">
        <v>56</v>
      </c>
      <c r="C12" s="43"/>
    </row>
    <row r="13" spans="2:3" s="2" customFormat="1" ht="25.15" customHeight="1" x14ac:dyDescent="0.3">
      <c r="B13" s="43" t="s">
        <v>57</v>
      </c>
      <c r="C13" s="43"/>
    </row>
    <row r="14" spans="2:3" s="2" customFormat="1" ht="25.15" customHeight="1" x14ac:dyDescent="0.3">
      <c r="B14" s="43" t="s">
        <v>58</v>
      </c>
      <c r="C14" s="43"/>
    </row>
    <row r="15" spans="2:3" s="2" customFormat="1" ht="25.15" customHeight="1" x14ac:dyDescent="0.3">
      <c r="B15" s="43" t="s">
        <v>59</v>
      </c>
      <c r="C15" s="43"/>
    </row>
    <row r="16" spans="2:3" s="2" customFormat="1" ht="25.15" customHeight="1" x14ac:dyDescent="0.3">
      <c r="B16" s="43" t="s">
        <v>60</v>
      </c>
      <c r="C16" s="43"/>
    </row>
    <row r="17" spans="2:3" ht="6" customHeight="1" x14ac:dyDescent="0.3">
      <c r="B17" s="44"/>
      <c r="C17" s="45"/>
    </row>
    <row r="18" spans="2:3" ht="11.45" customHeight="1" x14ac:dyDescent="0.3">
      <c r="B18" s="46"/>
      <c r="C18" s="38"/>
    </row>
    <row r="19" spans="2:3" ht="31.15" customHeight="1" x14ac:dyDescent="0.3">
      <c r="B19" s="47" t="s">
        <v>46</v>
      </c>
      <c r="C19" s="47"/>
    </row>
  </sheetData>
  <sheetProtection algorithmName="SHA-512" hashValue="DAcac42V/y5pCW0ZG/VYYmQQEJYPRpcvpNvRYMKpKyL+SU1rWrFz4f/Ewg6FT5Xm1UfGho+LhxxaOt7jE1NzpQ==" saltValue="F06iNslOgzPAALcYa03EvQ==" spinCount="100000" sheet="1" objects="1" scenarios="1" selectLockedCells="1"/>
  <mergeCells count="14">
    <mergeCell ref="B19:C19"/>
    <mergeCell ref="B5:C5"/>
    <mergeCell ref="B8:C8"/>
    <mergeCell ref="B9:C9"/>
    <mergeCell ref="B12:C12"/>
    <mergeCell ref="B13:C13"/>
    <mergeCell ref="B14:C14"/>
    <mergeCell ref="B15:C15"/>
    <mergeCell ref="B16:C16"/>
    <mergeCell ref="B2:C2"/>
    <mergeCell ref="B10:C10"/>
    <mergeCell ref="B11:C11"/>
    <mergeCell ref="B6:C6"/>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20"/>
  <sheetViews>
    <sheetView showGridLines="0" workbookViewId="0">
      <selection activeCell="D5" sqref="D5"/>
    </sheetView>
  </sheetViews>
  <sheetFormatPr baseColWidth="10" defaultColWidth="8.44140625" defaultRowHeight="15.75" x14ac:dyDescent="0.3"/>
  <cols>
    <col min="1" max="1" width="2.77734375" customWidth="1"/>
    <col min="2" max="2" width="54.77734375" customWidth="1"/>
    <col min="3" max="3" width="3.88671875" customWidth="1"/>
    <col min="4" max="4" width="12.6640625" bestFit="1" customWidth="1"/>
    <col min="5" max="5" width="32.5546875" customWidth="1"/>
  </cols>
  <sheetData>
    <row r="1" spans="1:5" x14ac:dyDescent="0.3">
      <c r="A1" s="14" t="s">
        <v>12</v>
      </c>
    </row>
    <row r="2" spans="1:5" x14ac:dyDescent="0.3">
      <c r="A2" s="14" t="s">
        <v>13</v>
      </c>
      <c r="B2" s="24" t="s">
        <v>18</v>
      </c>
      <c r="C2" s="24"/>
      <c r="D2" s="7" t="s">
        <v>29</v>
      </c>
      <c r="E2" s="7" t="s">
        <v>30</v>
      </c>
    </row>
    <row r="3" spans="1:5" x14ac:dyDescent="0.3">
      <c r="B3" s="16"/>
    </row>
    <row r="4" spans="1:5" x14ac:dyDescent="0.3">
      <c r="B4" s="25" t="s">
        <v>25</v>
      </c>
      <c r="C4" s="25"/>
      <c r="D4" s="25"/>
      <c r="E4" s="25"/>
    </row>
    <row r="5" spans="1:5" x14ac:dyDescent="0.3">
      <c r="B5" s="17" t="s">
        <v>19</v>
      </c>
      <c r="D5" s="35"/>
      <c r="E5" s="35"/>
    </row>
    <row r="6" spans="1:5" x14ac:dyDescent="0.3">
      <c r="B6" s="17"/>
      <c r="D6" s="15"/>
      <c r="E6" s="15"/>
    </row>
    <row r="7" spans="1:5" x14ac:dyDescent="0.3">
      <c r="B7" s="25" t="s">
        <v>26</v>
      </c>
      <c r="C7" s="25"/>
      <c r="D7" s="25"/>
      <c r="E7" s="25"/>
    </row>
    <row r="8" spans="1:5" x14ac:dyDescent="0.3">
      <c r="B8" s="17" t="s">
        <v>20</v>
      </c>
      <c r="D8" s="35"/>
      <c r="E8" s="35"/>
    </row>
    <row r="9" spans="1:5" ht="31.5" x14ac:dyDescent="0.3">
      <c r="B9" s="17" t="s">
        <v>21</v>
      </c>
      <c r="D9" s="35"/>
      <c r="E9" s="35"/>
    </row>
    <row r="10" spans="1:5" x14ac:dyDescent="0.3">
      <c r="B10" s="17"/>
    </row>
    <row r="11" spans="1:5" x14ac:dyDescent="0.3">
      <c r="B11" s="25" t="s">
        <v>27</v>
      </c>
      <c r="C11" s="25"/>
      <c r="D11" s="25"/>
      <c r="E11" s="25"/>
    </row>
    <row r="12" spans="1:5" x14ac:dyDescent="0.3">
      <c r="B12" s="17" t="s">
        <v>22</v>
      </c>
      <c r="D12" s="35"/>
      <c r="E12" s="21" t="s">
        <v>47</v>
      </c>
    </row>
    <row r="13" spans="1:5" ht="31.5" x14ac:dyDescent="0.3">
      <c r="B13" s="17" t="s">
        <v>23</v>
      </c>
      <c r="D13" s="35"/>
      <c r="E13" s="21" t="s">
        <v>47</v>
      </c>
    </row>
    <row r="14" spans="1:5" x14ac:dyDescent="0.3">
      <c r="B14" s="17"/>
    </row>
    <row r="15" spans="1:5" x14ac:dyDescent="0.3">
      <c r="B15" s="25" t="s">
        <v>28</v>
      </c>
      <c r="C15" s="25"/>
      <c r="D15" s="25"/>
      <c r="E15" s="25"/>
    </row>
    <row r="16" spans="1:5" x14ac:dyDescent="0.3">
      <c r="B16" s="17" t="s">
        <v>17</v>
      </c>
      <c r="D16" s="35"/>
      <c r="E16" s="35"/>
    </row>
    <row r="17" spans="2:5" x14ac:dyDescent="0.3">
      <c r="B17" s="17" t="s">
        <v>24</v>
      </c>
      <c r="D17" s="36"/>
      <c r="E17" s="37"/>
    </row>
    <row r="19" spans="2:5" x14ac:dyDescent="0.3">
      <c r="B19" s="23" t="s">
        <v>31</v>
      </c>
      <c r="C19" s="23"/>
      <c r="D19" s="23"/>
      <c r="E19" s="23"/>
    </row>
    <row r="20" spans="2:5" x14ac:dyDescent="0.3">
      <c r="B20" s="23" t="s">
        <v>62</v>
      </c>
      <c r="C20" s="23"/>
      <c r="D20" s="23"/>
      <c r="E20" s="23"/>
    </row>
  </sheetData>
  <sheetProtection algorithmName="SHA-512" hashValue="z75nOJNsXqQ4/Cng1P2CsfG8ImD/65CrhOtaO6NRbf2NUI7WOSyhuYv2Z9/ueE0KxJy5GFqXTiMT1W+recLzJw==" saltValue="+86zWoZXKYjK0hWV9MKfHQ==" spinCount="100000" sheet="1" objects="1" scenarios="1" selectLockedCells="1"/>
  <mergeCells count="8">
    <mergeCell ref="B19:E19"/>
    <mergeCell ref="B20:E20"/>
    <mergeCell ref="D17:E17"/>
    <mergeCell ref="B2:C2"/>
    <mergeCell ref="B4:E4"/>
    <mergeCell ref="B7:E7"/>
    <mergeCell ref="B11:E11"/>
    <mergeCell ref="B15:E15"/>
  </mergeCells>
  <dataValidations count="2">
    <dataValidation type="list" allowBlank="1" showInputMessage="1" showErrorMessage="1" sqref="D6" xr:uid="{2FE75F01-61A3-49E4-9CD9-824ABEDE6910}">
      <formula1>#REF!</formula1>
    </dataValidation>
    <dataValidation type="list" allowBlank="1" showInputMessage="1" showErrorMessage="1" sqref="D5 D8:D9 D12:D13 D16"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2"/>
  <sheetViews>
    <sheetView showGridLines="0" workbookViewId="0">
      <selection activeCell="C2" sqref="C2:F2"/>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2.6640625" customWidth="1"/>
    <col min="7" max="10" width="8.6640625" customWidth="1"/>
    <col min="11" max="11" width="6.5546875" customWidth="1"/>
  </cols>
  <sheetData>
    <row r="1" spans="2:12" ht="7.5" customHeight="1" x14ac:dyDescent="0.3">
      <c r="K1" s="18">
        <v>0</v>
      </c>
    </row>
    <row r="2" spans="2:12" ht="21" customHeight="1" x14ac:dyDescent="0.3">
      <c r="B2" s="6" t="s">
        <v>4</v>
      </c>
      <c r="C2" s="48"/>
      <c r="D2" s="49"/>
      <c r="E2" s="49"/>
      <c r="F2" s="50"/>
      <c r="G2" s="30" t="s">
        <v>11</v>
      </c>
      <c r="H2" s="30"/>
      <c r="I2" s="26" t="s">
        <v>8</v>
      </c>
      <c r="J2" s="26"/>
      <c r="K2" s="18">
        <v>1</v>
      </c>
    </row>
    <row r="3" spans="2:12" ht="10.5" customHeight="1" x14ac:dyDescent="0.3">
      <c r="B3" s="2"/>
      <c r="C3" s="2"/>
      <c r="D3" s="2"/>
      <c r="E3" s="2"/>
      <c r="F3" s="2"/>
      <c r="G3" s="31"/>
      <c r="H3" s="31"/>
      <c r="I3" s="27">
        <f>H13+H22</f>
        <v>0</v>
      </c>
      <c r="J3" s="27"/>
      <c r="K3" s="18">
        <v>2</v>
      </c>
    </row>
    <row r="4" spans="2:12" ht="21" customHeight="1" x14ac:dyDescent="0.3">
      <c r="B4" s="6" t="s">
        <v>5</v>
      </c>
      <c r="C4" s="51"/>
      <c r="D4" s="6" t="s">
        <v>6</v>
      </c>
      <c r="E4" s="48"/>
      <c r="F4" s="50"/>
      <c r="G4" s="32"/>
      <c r="H4" s="32"/>
      <c r="I4" s="28"/>
      <c r="J4" s="28"/>
      <c r="K4" s="18">
        <v>3</v>
      </c>
    </row>
    <row r="5" spans="2:12" ht="10.5" customHeight="1" x14ac:dyDescent="0.3">
      <c r="K5" s="18">
        <v>4</v>
      </c>
    </row>
    <row r="6" spans="2:12" ht="18" customHeight="1" x14ac:dyDescent="0.3">
      <c r="B6" s="24" t="s">
        <v>1</v>
      </c>
      <c r="C6" s="24"/>
      <c r="D6" s="24"/>
      <c r="E6" s="24"/>
      <c r="F6" s="20"/>
      <c r="G6" s="29" t="s">
        <v>14</v>
      </c>
      <c r="H6" s="29"/>
      <c r="I6" s="24" t="s">
        <v>7</v>
      </c>
      <c r="J6" s="24"/>
    </row>
    <row r="7" spans="2:12" ht="18" customHeight="1" x14ac:dyDescent="0.3">
      <c r="B7" s="25" t="s">
        <v>15</v>
      </c>
      <c r="C7" s="25"/>
      <c r="D7" s="25"/>
      <c r="E7" s="25"/>
      <c r="F7" s="3"/>
      <c r="G7" s="7" t="s">
        <v>9</v>
      </c>
      <c r="H7" s="7" t="s">
        <v>10</v>
      </c>
      <c r="I7" s="3" t="s">
        <v>2</v>
      </c>
      <c r="J7" s="3" t="s">
        <v>3</v>
      </c>
    </row>
    <row r="8" spans="2:12" s="1" customFormat="1" ht="21" customHeight="1" x14ac:dyDescent="0.3">
      <c r="B8" s="33" t="s">
        <v>34</v>
      </c>
      <c r="C8" s="33"/>
      <c r="D8" s="33"/>
      <c r="E8" s="33"/>
      <c r="F8" s="22">
        <v>4</v>
      </c>
      <c r="G8" s="35">
        <v>0</v>
      </c>
      <c r="H8" s="8">
        <f>IF(G8&gt;=F8,I8,IF(G8&gt;0.99,J8,0))</f>
        <v>0</v>
      </c>
      <c r="I8" s="9">
        <v>4</v>
      </c>
      <c r="J8" s="9">
        <v>2</v>
      </c>
    </row>
    <row r="9" spans="2:12" s="1" customFormat="1" ht="36" customHeight="1" x14ac:dyDescent="0.3">
      <c r="B9" s="33" t="s">
        <v>35</v>
      </c>
      <c r="C9" s="33"/>
      <c r="D9" s="33"/>
      <c r="E9" s="33"/>
      <c r="F9" s="22">
        <v>4</v>
      </c>
      <c r="G9" s="35">
        <v>0</v>
      </c>
      <c r="H9" s="8">
        <f t="shared" ref="H9:H11" si="0">IF(G9&gt;=F9,I9,IF(G9&gt;0.99,J9,0))</f>
        <v>0</v>
      </c>
      <c r="I9" s="9">
        <v>3</v>
      </c>
      <c r="J9" s="9">
        <v>1.5</v>
      </c>
    </row>
    <row r="10" spans="2:12" s="1" customFormat="1" ht="21" customHeight="1" x14ac:dyDescent="0.3">
      <c r="B10" s="33" t="s">
        <v>36</v>
      </c>
      <c r="C10" s="33"/>
      <c r="D10" s="33"/>
      <c r="E10" s="33"/>
      <c r="F10" s="22">
        <v>2</v>
      </c>
      <c r="G10" s="35">
        <v>0</v>
      </c>
      <c r="H10" s="8">
        <f t="shared" si="0"/>
        <v>0</v>
      </c>
      <c r="I10" s="9">
        <v>2.5</v>
      </c>
      <c r="J10" s="9">
        <v>1.25</v>
      </c>
    </row>
    <row r="11" spans="2:12" s="1" customFormat="1" ht="21.6" customHeight="1" x14ac:dyDescent="0.3">
      <c r="B11" s="33" t="s">
        <v>37</v>
      </c>
      <c r="C11" s="33"/>
      <c r="D11" s="33"/>
      <c r="E11" s="33"/>
      <c r="F11" s="22">
        <v>2</v>
      </c>
      <c r="G11" s="35">
        <v>0</v>
      </c>
      <c r="H11" s="8">
        <f t="shared" si="0"/>
        <v>0</v>
      </c>
      <c r="I11" s="9">
        <v>1.5</v>
      </c>
      <c r="J11" s="9">
        <v>0.75</v>
      </c>
    </row>
    <row r="12" spans="2:12" s="1" customFormat="1" ht="36" customHeight="1" x14ac:dyDescent="0.3">
      <c r="B12" s="33" t="s">
        <v>33</v>
      </c>
      <c r="C12" s="33"/>
      <c r="D12" s="33"/>
      <c r="E12" s="33"/>
      <c r="F12" s="22">
        <v>3</v>
      </c>
      <c r="G12" s="35">
        <v>0</v>
      </c>
      <c r="H12" s="8">
        <f>IF(G12&gt;=F12,I12,IF(G12&gt;0.99,J12,0))</f>
        <v>0</v>
      </c>
      <c r="I12" s="9">
        <v>1</v>
      </c>
      <c r="J12" s="9">
        <v>0.5</v>
      </c>
    </row>
    <row r="13" spans="2:12" ht="30.6" customHeight="1" x14ac:dyDescent="0.3">
      <c r="B13" s="23" t="s">
        <v>32</v>
      </c>
      <c r="C13" s="23"/>
      <c r="D13" s="23"/>
      <c r="E13" s="23"/>
      <c r="F13" s="19"/>
      <c r="G13" s="11"/>
      <c r="H13" s="5">
        <f>SUM(H8:H12)</f>
        <v>0</v>
      </c>
      <c r="I13" s="10">
        <f>SUM(I8:I12)</f>
        <v>12</v>
      </c>
      <c r="J13" s="10">
        <f>SUM(J8:J12)</f>
        <v>6</v>
      </c>
      <c r="L13" s="1"/>
    </row>
    <row r="14" spans="2:12" ht="10.5" customHeight="1" x14ac:dyDescent="0.3"/>
    <row r="15" spans="2:12" ht="18" customHeight="1" x14ac:dyDescent="0.3">
      <c r="B15" s="25" t="s">
        <v>16</v>
      </c>
      <c r="C15" s="25"/>
      <c r="D15" s="25"/>
      <c r="E15" s="25"/>
      <c r="F15" s="3"/>
      <c r="G15" s="7" t="s">
        <v>49</v>
      </c>
      <c r="H15" s="7" t="s">
        <v>10</v>
      </c>
      <c r="I15" s="3" t="s">
        <v>44</v>
      </c>
      <c r="J15" s="3" t="s">
        <v>43</v>
      </c>
    </row>
    <row r="16" spans="2:12" ht="36" customHeight="1" x14ac:dyDescent="0.3">
      <c r="B16" s="33" t="s">
        <v>38</v>
      </c>
      <c r="C16" s="33"/>
      <c r="D16" s="33"/>
      <c r="E16" s="33"/>
      <c r="F16" s="34"/>
      <c r="G16" s="35">
        <v>0</v>
      </c>
      <c r="H16" s="8">
        <f>IF(G16*I16&gt;J16,J16,G16*I16)</f>
        <v>0</v>
      </c>
      <c r="I16" s="12">
        <v>2</v>
      </c>
      <c r="J16" s="12">
        <v>2</v>
      </c>
    </row>
    <row r="17" spans="2:10" ht="36" customHeight="1" x14ac:dyDescent="0.3">
      <c r="B17" s="33" t="s">
        <v>39</v>
      </c>
      <c r="C17" s="33"/>
      <c r="D17" s="33"/>
      <c r="E17" s="33"/>
      <c r="F17" s="34"/>
      <c r="G17" s="35">
        <v>0</v>
      </c>
      <c r="H17" s="8">
        <f>IF(G17*I17&gt;J17,J17,G17*I17)</f>
        <v>0</v>
      </c>
      <c r="I17" s="12">
        <v>1</v>
      </c>
      <c r="J17" s="12">
        <v>2</v>
      </c>
    </row>
    <row r="18" spans="2:10" ht="36" customHeight="1" x14ac:dyDescent="0.3">
      <c r="B18" s="33" t="s">
        <v>48</v>
      </c>
      <c r="C18" s="33"/>
      <c r="D18" s="33"/>
      <c r="E18" s="33"/>
      <c r="F18" s="34"/>
      <c r="G18" s="35">
        <v>0</v>
      </c>
      <c r="H18" s="8">
        <f t="shared" ref="H18:H21" si="1">IF(G18*I18&gt;J18,J18,G18*I18)</f>
        <v>0</v>
      </c>
      <c r="I18" s="12">
        <v>0.5</v>
      </c>
      <c r="J18" s="12">
        <v>1.5</v>
      </c>
    </row>
    <row r="19" spans="2:10" ht="50.45" customHeight="1" x14ac:dyDescent="0.3">
      <c r="B19" s="33" t="s">
        <v>41</v>
      </c>
      <c r="C19" s="33"/>
      <c r="D19" s="33"/>
      <c r="E19" s="33"/>
      <c r="F19" s="34"/>
      <c r="G19" s="35">
        <v>0</v>
      </c>
      <c r="H19" s="8">
        <f t="shared" si="1"/>
        <v>0</v>
      </c>
      <c r="I19" s="12">
        <v>0.5</v>
      </c>
      <c r="J19" s="12">
        <v>1.5</v>
      </c>
    </row>
    <row r="20" spans="2:10" ht="36.6" customHeight="1" x14ac:dyDescent="0.3">
      <c r="B20" s="33" t="s">
        <v>40</v>
      </c>
      <c r="C20" s="33"/>
      <c r="D20" s="33"/>
      <c r="E20" s="33"/>
      <c r="F20" s="34"/>
      <c r="G20" s="35">
        <v>0</v>
      </c>
      <c r="H20" s="8">
        <f t="shared" si="1"/>
        <v>0</v>
      </c>
      <c r="I20" s="12">
        <v>0.25</v>
      </c>
      <c r="J20" s="12">
        <v>0.5</v>
      </c>
    </row>
    <row r="21" spans="2:10" ht="36.6" customHeight="1" x14ac:dyDescent="0.3">
      <c r="B21" s="33" t="s">
        <v>42</v>
      </c>
      <c r="C21" s="33"/>
      <c r="D21" s="33"/>
      <c r="E21" s="33"/>
      <c r="F21" s="34"/>
      <c r="G21" s="35">
        <v>0</v>
      </c>
      <c r="H21" s="8">
        <f t="shared" si="1"/>
        <v>0</v>
      </c>
      <c r="I21" s="12">
        <v>0.25</v>
      </c>
      <c r="J21" s="12">
        <v>0.5</v>
      </c>
    </row>
    <row r="22" spans="2:10" x14ac:dyDescent="0.3">
      <c r="B22" s="23" t="s">
        <v>50</v>
      </c>
      <c r="C22" s="23"/>
      <c r="D22" s="23"/>
      <c r="E22" s="23"/>
      <c r="F22" s="4"/>
      <c r="G22" s="4"/>
      <c r="H22" s="5">
        <f>SUM(H16:H21)</f>
        <v>0</v>
      </c>
      <c r="I22" s="4"/>
      <c r="J22" s="13">
        <f>SUM(J16:J21)</f>
        <v>8</v>
      </c>
    </row>
  </sheetData>
  <sheetProtection algorithmName="SHA-512" hashValue="W2VdB+ons4vyKztwtHKaYQySutZUrn6kxeD109raP2XtzrFCi6v6Rxlc2JsTFv8kxeVJ7vFhcWlyOBoxQL9aSw==" saltValue="BN962DJR0Z83AODqFcolbQ==" spinCount="100000" sheet="1" objects="1" scenarios="1" selectLockedCells="1"/>
  <mergeCells count="24">
    <mergeCell ref="B22:E22"/>
    <mergeCell ref="C2:F2"/>
    <mergeCell ref="E4:F4"/>
    <mergeCell ref="B16:F16"/>
    <mergeCell ref="B17:F17"/>
    <mergeCell ref="B18:F18"/>
    <mergeCell ref="B19:F19"/>
    <mergeCell ref="B20:F20"/>
    <mergeCell ref="B21:F21"/>
    <mergeCell ref="B7:E7"/>
    <mergeCell ref="B6:E6"/>
    <mergeCell ref="B15:E15"/>
    <mergeCell ref="B13:E13"/>
    <mergeCell ref="B8:E8"/>
    <mergeCell ref="B9:E9"/>
    <mergeCell ref="B10:E10"/>
    <mergeCell ref="B11:E11"/>
    <mergeCell ref="B12:E12"/>
    <mergeCell ref="I2:J2"/>
    <mergeCell ref="I3:J4"/>
    <mergeCell ref="G6:H6"/>
    <mergeCell ref="G2:H2"/>
    <mergeCell ref="G3:H4"/>
    <mergeCell ref="I6:J6"/>
  </mergeCells>
  <dataValidations count="1">
    <dataValidation type="list" allowBlank="1" showInputMessage="1" showErrorMessage="1" sqref="G16:G21" xr:uid="{E6965858-7D89-4363-B5F3-A0ED82F621B3}">
      <formula1>$K$1:$K$5</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MMAA</vt:lpstr>
      <vt:lpstr>BAREMACIÓN MMAA</vt:lpstr>
      <vt:lpstr>'REQUISITOS MMAA'!_Hlk199187674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2025-07-07T08:29:42Z</dcterms:modified>
</cp:coreProperties>
</file>